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96" yWindow="528" windowWidth="19812" windowHeight="7368"/>
  </bookViews>
  <sheets>
    <sheet name="Лист1" sheetId="1" r:id="rId1"/>
    <sheet name="Лист2" sheetId="2" r:id="rId2"/>
  </sheets>
  <calcPr calcId="124519"/>
</workbook>
</file>

<file path=xl/calcChain.xml><?xml version="1.0" encoding="utf-8"?>
<calcChain xmlns="http://schemas.openxmlformats.org/spreadsheetml/2006/main">
  <c r="D4" i="1"/>
  <c r="D8"/>
  <c r="E4" l="1"/>
  <c r="C34" l="1"/>
  <c r="E8"/>
  <c r="D34" l="1"/>
  <c r="F4"/>
  <c r="E34"/>
  <c r="F8"/>
  <c r="F34" l="1"/>
</calcChain>
</file>

<file path=xl/sharedStrings.xml><?xml version="1.0" encoding="utf-8"?>
<sst xmlns="http://schemas.openxmlformats.org/spreadsheetml/2006/main" count="62" uniqueCount="53">
  <si>
    <t xml:space="preserve">Статья движения ден.средств (назначение платежа) </t>
  </si>
  <si>
    <t>контрагент</t>
  </si>
  <si>
    <t>остаток</t>
  </si>
  <si>
    <t>приход</t>
  </si>
  <si>
    <t>расход</t>
  </si>
  <si>
    <t>расч.счет Сбербанк</t>
  </si>
  <si>
    <t>Собственники зем.уч.СНТ</t>
  </si>
  <si>
    <t>расч.счет УБРиР</t>
  </si>
  <si>
    <t>Поступление взносов</t>
  </si>
  <si>
    <t>ПАО КБ "УБРиР"</t>
  </si>
  <si>
    <t>Вывоз мусора</t>
  </si>
  <si>
    <t xml:space="preserve">Электроэнергия (уличное освещение) </t>
  </si>
  <si>
    <t>АО ЭнергосбыТ Плюс</t>
  </si>
  <si>
    <t>Хаялеева С.В.</t>
  </si>
  <si>
    <t>Шушарина А.А.</t>
  </si>
  <si>
    <t>Комиссия за ведение расч.счета</t>
  </si>
  <si>
    <t>Доп.комиссии за осуществление платежей</t>
  </si>
  <si>
    <t>ИТОГО по двум расч.счетам</t>
  </si>
  <si>
    <t>АО Спецавтобаза</t>
  </si>
  <si>
    <t>ип Журавлев Р.П.</t>
  </si>
  <si>
    <t>Киреева Е.В.</t>
  </si>
  <si>
    <t>Гараев В.Б.</t>
  </si>
  <si>
    <t>Фед.налоговая служба</t>
  </si>
  <si>
    <t>Услуги связи (sim-карты на 2 шлагбаумах и вызывной панели)</t>
  </si>
  <si>
    <t>Оператор Мотив</t>
  </si>
  <si>
    <t>Налоги</t>
  </si>
  <si>
    <t>ООО Интеграц.технол.</t>
  </si>
  <si>
    <t>Арендный платеж</t>
  </si>
  <si>
    <t>ип Мокроусов а.в.</t>
  </si>
  <si>
    <t>Фотеев Д.А.</t>
  </si>
  <si>
    <t>Сбербанк</t>
  </si>
  <si>
    <t>Выплата председателю за май 2025</t>
  </si>
  <si>
    <t>Отчет о движении денежных средств СНТ Европа-2 за ИЮНЬ 2025 (01.06.2025-30.06.2025)</t>
  </si>
  <si>
    <t>Механизированный (тракторной косилкой) скос травы вдоль центр.дорог 07.06.25 7ч*2200р.=15400р.</t>
  </si>
  <si>
    <t>Покупка химсредства "Борщевик Off" (10 банок)</t>
  </si>
  <si>
    <t>За доставку песка для песочницы</t>
  </si>
  <si>
    <t>ип Валова С.В.</t>
  </si>
  <si>
    <t>Выплаты членам правления за май 2025</t>
  </si>
  <si>
    <t>Услуги ведения бухгалтерии за май 2025</t>
  </si>
  <si>
    <t>Выплата председателю за июнь 2025</t>
  </si>
  <si>
    <t>ип Кусков К.В.</t>
  </si>
  <si>
    <t>Озон</t>
  </si>
  <si>
    <t>За 2 сетки для минифутбольных ворот</t>
  </si>
  <si>
    <t>За сетку заградительную для минифутбольного поля 4х12м</t>
  </si>
  <si>
    <t>аванс за монтажные работы по установке металлоконструкций качелей</t>
  </si>
  <si>
    <t>ип Дубровин С.А.</t>
  </si>
  <si>
    <t>ип Синенькая Е.В.</t>
  </si>
  <si>
    <t>Подотчет Гараев в.б.</t>
  </si>
  <si>
    <t>Монтаж индукционной петли на выезде КПП, мелкий ремонт шлагбаума на втором грузовом въезде</t>
  </si>
  <si>
    <t>За подвесные качели:
- Гнездо 100см без спинки нагр.200кг (5946 руб.)
- Гнездо 80см со спинкой нагр.200кг (6459руб.)
- Люлька детская на цепи (9310руб.)</t>
  </si>
  <si>
    <t>Аренда програмных продуктов 1С на июль</t>
  </si>
  <si>
    <t>Трос  карабины для заградительной сетки, почтовые расходы, герметик, ленты сигнальные, цветная распечатка</t>
  </si>
  <si>
    <t>Выплата процентов по депозитам, размещавшимся в течение июня 2025г</t>
  </si>
</sst>
</file>

<file path=xl/styles.xml><?xml version="1.0" encoding="utf-8"?>
<styleSheet xmlns="http://schemas.openxmlformats.org/spreadsheetml/2006/main">
  <fonts count="10">
    <font>
      <sz val="11"/>
      <name val="Calibri"/>
    </font>
    <font>
      <sz val="11"/>
      <color rgb="FF000000"/>
      <name val="Calibri"/>
      <scheme val="minor"/>
    </font>
    <font>
      <b/>
      <sz val="12"/>
      <color rgb="FF000000"/>
      <name val="Calibri"/>
      <scheme val="minor"/>
    </font>
    <font>
      <b/>
      <sz val="11"/>
      <color rgb="FF000000"/>
      <name val="Calibri"/>
      <scheme val="minor"/>
    </font>
    <font>
      <sz val="11"/>
      <name val="Calibri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 applyFill="0" applyBorder="0"/>
  </cellStyleXfs>
  <cellXfs count="27">
    <xf numFmtId="0" fontId="1" fillId="0" borderId="0" xfId="0" applyNumberFormat="1" applyFont="1"/>
    <xf numFmtId="0" fontId="3" fillId="2" borderId="2" xfId="0" applyNumberFormat="1" applyFont="1" applyFill="1" applyBorder="1" applyAlignment="1">
      <alignment vertical="center" wrapText="1"/>
    </xf>
    <xf numFmtId="0" fontId="3" fillId="0" borderId="3" xfId="0" applyNumberFormat="1" applyFont="1" applyBorder="1" applyAlignment="1">
      <alignment vertical="center" wrapText="1"/>
    </xf>
    <xf numFmtId="0" fontId="3" fillId="0" borderId="4" xfId="0" applyNumberFormat="1" applyFont="1" applyBorder="1" applyAlignment="1">
      <alignment vertical="center" wrapText="1"/>
    </xf>
    <xf numFmtId="0" fontId="3" fillId="2" borderId="3" xfId="0" applyNumberFormat="1" applyFont="1" applyFill="1" applyBorder="1" applyAlignment="1">
      <alignment vertical="center" wrapText="1"/>
    </xf>
    <xf numFmtId="0" fontId="1" fillId="2" borderId="4" xfId="0" applyNumberFormat="1" applyFont="1" applyFill="1" applyBorder="1" applyAlignment="1">
      <alignment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1" fillId="0" borderId="4" xfId="0" applyNumberFormat="1" applyFont="1" applyBorder="1" applyAlignment="1">
      <alignment vertical="center" wrapText="1"/>
    </xf>
    <xf numFmtId="4" fontId="1" fillId="0" borderId="4" xfId="0" applyNumberFormat="1" applyFont="1" applyBorder="1" applyAlignment="1">
      <alignment horizontal="right" vertical="center" wrapText="1"/>
    </xf>
    <xf numFmtId="0" fontId="1" fillId="0" borderId="3" xfId="0" applyNumberFormat="1" applyFont="1" applyBorder="1" applyAlignment="1">
      <alignment vertical="center" wrapText="1"/>
    </xf>
    <xf numFmtId="4" fontId="1" fillId="0" borderId="0" xfId="0" applyNumberFormat="1" applyFont="1"/>
    <xf numFmtId="0" fontId="4" fillId="0" borderId="3" xfId="0" applyNumberFormat="1" applyFont="1" applyBorder="1" applyAlignment="1">
      <alignment horizontal="left" vertical="center" wrapText="1"/>
    </xf>
    <xf numFmtId="0" fontId="4" fillId="0" borderId="4" xfId="0" applyNumberFormat="1" applyFont="1" applyBorder="1" applyAlignment="1">
      <alignment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1" fillId="0" borderId="0" xfId="0" applyNumberFormat="1" applyFont="1" applyAlignment="1">
      <alignment vertical="center"/>
    </xf>
    <xf numFmtId="0" fontId="5" fillId="0" borderId="3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vertical="center" wrapText="1"/>
    </xf>
    <xf numFmtId="0" fontId="6" fillId="0" borderId="0" xfId="0" applyNumberFormat="1" applyFont="1"/>
    <xf numFmtId="4" fontId="7" fillId="2" borderId="4" xfId="0" applyNumberFormat="1" applyFont="1" applyFill="1" applyBorder="1" applyAlignment="1">
      <alignment horizontal="right" vertical="center" wrapText="1"/>
    </xf>
    <xf numFmtId="4" fontId="5" fillId="0" borderId="4" xfId="0" applyNumberFormat="1" applyFont="1" applyBorder="1" applyAlignment="1">
      <alignment horizontal="right" vertical="center" wrapText="1"/>
    </xf>
    <xf numFmtId="4" fontId="5" fillId="0" borderId="4" xfId="0" applyNumberFormat="1" applyFont="1" applyFill="1" applyBorder="1" applyAlignment="1">
      <alignment horizontal="right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0" fontId="0" fillId="0" borderId="0" xfId="0" applyNumberFormat="1" applyFont="1"/>
    <xf numFmtId="0" fontId="9" fillId="2" borderId="1" xfId="0" applyNumberFormat="1" applyFont="1" applyFill="1" applyBorder="1" applyAlignment="1">
      <alignment vertical="center" wrapText="1"/>
    </xf>
    <xf numFmtId="0" fontId="8" fillId="0" borderId="0" xfId="0" applyNumberFormat="1" applyFont="1" applyAlignment="1">
      <alignment horizontal="left" vertical="center" wrapText="1"/>
    </xf>
    <xf numFmtId="0" fontId="2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5"/>
  <sheetViews>
    <sheetView tabSelected="1" workbookViewId="0">
      <selection activeCell="A2" sqref="A2"/>
    </sheetView>
  </sheetViews>
  <sheetFormatPr defaultColWidth="9.109375" defaultRowHeight="14.4"/>
  <cols>
    <col min="1" max="1" width="43.88671875" customWidth="1"/>
    <col min="2" max="2" width="24.33203125" bestFit="1" customWidth="1"/>
    <col min="3" max="6" width="12.44140625" customWidth="1"/>
    <col min="7" max="7" width="11.44140625" bestFit="1" customWidth="1"/>
  </cols>
  <sheetData>
    <row r="1" spans="1:7" ht="32.25" customHeight="1" thickBot="1">
      <c r="A1" s="25" t="s">
        <v>32</v>
      </c>
      <c r="B1" s="26"/>
      <c r="C1" s="26"/>
      <c r="D1" s="26"/>
      <c r="E1" s="26"/>
      <c r="F1" s="26"/>
    </row>
    <row r="2" spans="1:7" ht="29.4" thickBot="1">
      <c r="A2" s="24" t="s">
        <v>0</v>
      </c>
      <c r="B2" s="1" t="s">
        <v>1</v>
      </c>
      <c r="C2" s="21" t="s">
        <v>2</v>
      </c>
      <c r="D2" s="21" t="s">
        <v>3</v>
      </c>
      <c r="E2" s="21" t="s">
        <v>4</v>
      </c>
      <c r="F2" s="21" t="s">
        <v>2</v>
      </c>
    </row>
    <row r="3" spans="1:7" ht="5.4" customHeight="1" thickBot="1">
      <c r="A3" s="2"/>
      <c r="B3" s="3"/>
      <c r="C3" s="3"/>
      <c r="D3" s="3"/>
      <c r="E3" s="3"/>
      <c r="F3" s="3"/>
    </row>
    <row r="4" spans="1:7" ht="15" thickBot="1">
      <c r="A4" s="4" t="s">
        <v>5</v>
      </c>
      <c r="B4" s="5"/>
      <c r="C4" s="6">
        <v>75637.59</v>
      </c>
      <c r="D4" s="6">
        <f>SUM(D5:D6)</f>
        <v>3466.23</v>
      </c>
      <c r="E4" s="6">
        <f>SUM(E5)</f>
        <v>0</v>
      </c>
      <c r="F4" s="6">
        <f>SUM(C4+D4-E4)</f>
        <v>79103.819999999992</v>
      </c>
    </row>
    <row r="5" spans="1:7" ht="15" thickBot="1">
      <c r="A5" s="15" t="s">
        <v>8</v>
      </c>
      <c r="B5" s="12" t="s">
        <v>6</v>
      </c>
      <c r="C5" s="8"/>
      <c r="D5" s="22">
        <v>2822.85</v>
      </c>
      <c r="E5" s="8"/>
      <c r="F5" s="8"/>
    </row>
    <row r="6" spans="1:7" ht="29.4" thickBot="1">
      <c r="A6" s="15" t="s">
        <v>52</v>
      </c>
      <c r="B6" s="16" t="s">
        <v>30</v>
      </c>
      <c r="C6" s="19"/>
      <c r="D6" s="20">
        <v>643.38</v>
      </c>
      <c r="E6" s="20"/>
      <c r="F6" s="8"/>
    </row>
    <row r="7" spans="1:7" ht="6" customHeight="1" thickBot="1">
      <c r="A7" s="9"/>
      <c r="B7" s="7"/>
      <c r="C7" s="8"/>
      <c r="D7" s="8"/>
      <c r="E7" s="8"/>
      <c r="F7" s="8"/>
    </row>
    <row r="8" spans="1:7" ht="15" thickBot="1">
      <c r="A8" s="4" t="s">
        <v>7</v>
      </c>
      <c r="B8" s="5"/>
      <c r="C8" s="18">
        <v>1775979.74</v>
      </c>
      <c r="D8" s="18">
        <f>SUM(D9:D11)</f>
        <v>728943.92999999993</v>
      </c>
      <c r="E8" s="18">
        <f>SUM(E9:E32)</f>
        <v>277619.5</v>
      </c>
      <c r="F8" s="6">
        <f>C8+D8-E8</f>
        <v>2227304.17</v>
      </c>
      <c r="G8" s="10"/>
    </row>
    <row r="9" spans="1:7" ht="15" thickBot="1">
      <c r="A9" s="11" t="s">
        <v>8</v>
      </c>
      <c r="B9" s="12" t="s">
        <v>6</v>
      </c>
      <c r="C9" s="19"/>
      <c r="D9" s="20">
        <v>692047.07</v>
      </c>
      <c r="E9" s="20"/>
      <c r="F9" s="8"/>
    </row>
    <row r="10" spans="1:7" ht="29.4" thickBot="1">
      <c r="A10" s="15" t="s">
        <v>52</v>
      </c>
      <c r="B10" s="12" t="s">
        <v>9</v>
      </c>
      <c r="C10" s="19"/>
      <c r="D10" s="20">
        <v>16896.86</v>
      </c>
      <c r="E10" s="20"/>
      <c r="F10" s="8"/>
    </row>
    <row r="11" spans="1:7" ht="15" thickBot="1">
      <c r="A11" s="15" t="s">
        <v>27</v>
      </c>
      <c r="B11" s="16" t="s">
        <v>28</v>
      </c>
      <c r="C11" s="13"/>
      <c r="D11" s="20">
        <v>20000</v>
      </c>
      <c r="E11" s="20"/>
      <c r="F11" s="8"/>
    </row>
    <row r="12" spans="1:7" ht="15" thickBot="1">
      <c r="A12" s="11" t="s">
        <v>10</v>
      </c>
      <c r="B12" s="12" t="s">
        <v>18</v>
      </c>
      <c r="C12" s="19"/>
      <c r="D12" s="20"/>
      <c r="E12" s="20">
        <v>28599.67</v>
      </c>
      <c r="F12" s="8"/>
    </row>
    <row r="13" spans="1:7" ht="15" thickBot="1">
      <c r="A13" s="11" t="s">
        <v>11</v>
      </c>
      <c r="B13" s="12" t="s">
        <v>12</v>
      </c>
      <c r="C13" s="19"/>
      <c r="D13" s="20"/>
      <c r="E13" s="20">
        <v>2177.2199999999998</v>
      </c>
      <c r="F13" s="8"/>
    </row>
    <row r="14" spans="1:7" ht="43.8" thickBot="1">
      <c r="A14" s="15" t="s">
        <v>48</v>
      </c>
      <c r="B14" s="16" t="s">
        <v>40</v>
      </c>
      <c r="C14" s="19"/>
      <c r="D14" s="20"/>
      <c r="E14" s="20">
        <v>7500</v>
      </c>
      <c r="F14" s="8"/>
    </row>
    <row r="15" spans="1:7" ht="46.8" customHeight="1" thickBot="1">
      <c r="A15" s="15" t="s">
        <v>33</v>
      </c>
      <c r="B15" s="16" t="s">
        <v>19</v>
      </c>
      <c r="C15" s="19"/>
      <c r="D15" s="20"/>
      <c r="E15" s="20">
        <v>15400</v>
      </c>
      <c r="F15" s="8"/>
    </row>
    <row r="16" spans="1:7" ht="15" thickBot="1">
      <c r="A16" s="15" t="s">
        <v>42</v>
      </c>
      <c r="B16" s="16" t="s">
        <v>41</v>
      </c>
      <c r="C16" s="19"/>
      <c r="D16" s="20"/>
      <c r="E16" s="20">
        <v>10742</v>
      </c>
      <c r="F16" s="8"/>
    </row>
    <row r="17" spans="1:9" ht="15" thickBot="1">
      <c r="A17" s="15" t="s">
        <v>34</v>
      </c>
      <c r="B17" s="16" t="s">
        <v>46</v>
      </c>
      <c r="C17" s="19"/>
      <c r="D17" s="20"/>
      <c r="E17" s="20">
        <v>7000</v>
      </c>
      <c r="F17" s="8"/>
    </row>
    <row r="18" spans="1:9" ht="15" thickBot="1">
      <c r="A18" s="15" t="s">
        <v>35</v>
      </c>
      <c r="B18" s="16" t="s">
        <v>36</v>
      </c>
      <c r="C18" s="19"/>
      <c r="D18" s="20"/>
      <c r="E18" s="20">
        <v>9900</v>
      </c>
      <c r="F18" s="8"/>
    </row>
    <row r="19" spans="1:9" ht="29.4" thickBot="1">
      <c r="A19" s="15" t="s">
        <v>43</v>
      </c>
      <c r="B19" s="16" t="s">
        <v>45</v>
      </c>
      <c r="C19" s="19"/>
      <c r="D19" s="20"/>
      <c r="E19" s="20">
        <v>21739</v>
      </c>
      <c r="F19" s="8"/>
      <c r="I19" s="17"/>
    </row>
    <row r="20" spans="1:9" ht="29.4" thickBot="1">
      <c r="A20" s="15" t="s">
        <v>44</v>
      </c>
      <c r="B20" s="16" t="s">
        <v>29</v>
      </c>
      <c r="C20" s="19"/>
      <c r="D20" s="20"/>
      <c r="E20" s="20">
        <v>30000</v>
      </c>
      <c r="F20" s="8"/>
      <c r="I20" s="17"/>
    </row>
    <row r="21" spans="1:9" ht="58.2" thickBot="1">
      <c r="A21" s="15" t="s">
        <v>49</v>
      </c>
      <c r="B21" s="16" t="s">
        <v>41</v>
      </c>
      <c r="C21" s="19"/>
      <c r="D21" s="20"/>
      <c r="E21" s="20">
        <v>21715</v>
      </c>
      <c r="F21" s="8"/>
      <c r="I21" s="17"/>
    </row>
    <row r="22" spans="1:9" ht="29.4" thickBot="1">
      <c r="A22" s="15" t="s">
        <v>23</v>
      </c>
      <c r="B22" s="12" t="s">
        <v>24</v>
      </c>
      <c r="C22" s="19"/>
      <c r="D22" s="20"/>
      <c r="E22" s="20">
        <v>1200</v>
      </c>
      <c r="F22" s="8"/>
    </row>
    <row r="23" spans="1:9" ht="43.8" thickBot="1">
      <c r="A23" s="15" t="s">
        <v>51</v>
      </c>
      <c r="B23" s="16" t="s">
        <v>47</v>
      </c>
      <c r="C23" s="19"/>
      <c r="D23" s="20"/>
      <c r="E23" s="20">
        <v>5001.6000000000004</v>
      </c>
      <c r="F23" s="8"/>
    </row>
    <row r="24" spans="1:9" ht="15" thickBot="1">
      <c r="A24" s="15" t="s">
        <v>38</v>
      </c>
      <c r="B24" s="12" t="s">
        <v>20</v>
      </c>
      <c r="C24" s="19"/>
      <c r="D24" s="20"/>
      <c r="E24" s="20">
        <v>25000</v>
      </c>
      <c r="F24" s="8"/>
    </row>
    <row r="25" spans="1:9" ht="15" thickBot="1">
      <c r="A25" s="15" t="s">
        <v>31</v>
      </c>
      <c r="B25" s="16" t="s">
        <v>21</v>
      </c>
      <c r="C25" s="19"/>
      <c r="D25" s="20"/>
      <c r="E25" s="20">
        <v>16009</v>
      </c>
      <c r="F25" s="8"/>
    </row>
    <row r="26" spans="1:9" ht="15" thickBot="1">
      <c r="A26" s="15" t="s">
        <v>39</v>
      </c>
      <c r="B26" s="16" t="s">
        <v>21</v>
      </c>
      <c r="C26" s="19"/>
      <c r="D26" s="20"/>
      <c r="E26" s="20">
        <v>12506</v>
      </c>
      <c r="F26" s="8"/>
    </row>
    <row r="27" spans="1:9" ht="15" thickBot="1">
      <c r="A27" s="15" t="s">
        <v>37</v>
      </c>
      <c r="B27" s="12" t="s">
        <v>13</v>
      </c>
      <c r="C27" s="19"/>
      <c r="D27" s="20"/>
      <c r="E27" s="20">
        <v>23000</v>
      </c>
      <c r="F27" s="8"/>
    </row>
    <row r="28" spans="1:9" ht="15" thickBot="1">
      <c r="A28" s="15" t="s">
        <v>37</v>
      </c>
      <c r="B28" s="12" t="s">
        <v>14</v>
      </c>
      <c r="C28" s="19"/>
      <c r="D28" s="20"/>
      <c r="E28" s="20">
        <v>23000</v>
      </c>
      <c r="F28" s="8"/>
    </row>
    <row r="29" spans="1:9" ht="15.75" customHeight="1" thickBot="1">
      <c r="A29" s="15" t="s">
        <v>25</v>
      </c>
      <c r="B29" s="12" t="s">
        <v>22</v>
      </c>
      <c r="C29" s="19"/>
      <c r="D29" s="20"/>
      <c r="E29" s="20">
        <v>13454</v>
      </c>
      <c r="F29" s="8"/>
    </row>
    <row r="30" spans="1:9" ht="15.75" customHeight="1" thickBot="1">
      <c r="A30" s="15" t="s">
        <v>50</v>
      </c>
      <c r="B30" s="12" t="s">
        <v>26</v>
      </c>
      <c r="C30" s="19"/>
      <c r="D30" s="20"/>
      <c r="E30" s="20">
        <v>1530</v>
      </c>
      <c r="F30" s="8"/>
    </row>
    <row r="31" spans="1:9" ht="15" thickBot="1">
      <c r="A31" s="11" t="s">
        <v>15</v>
      </c>
      <c r="B31" s="12" t="s">
        <v>9</v>
      </c>
      <c r="C31" s="19"/>
      <c r="D31" s="20"/>
      <c r="E31" s="20">
        <v>1690</v>
      </c>
      <c r="F31" s="8"/>
    </row>
    <row r="32" spans="1:9" ht="15" thickBot="1">
      <c r="A32" s="11" t="s">
        <v>16</v>
      </c>
      <c r="B32" s="12" t="s">
        <v>9</v>
      </c>
      <c r="C32" s="19"/>
      <c r="D32" s="20"/>
      <c r="E32" s="20">
        <v>456.01</v>
      </c>
      <c r="F32" s="8"/>
    </row>
    <row r="33" spans="1:7" ht="6.6" customHeight="1" thickBot="1">
      <c r="A33" s="11"/>
      <c r="B33" s="12"/>
      <c r="C33" s="13"/>
      <c r="D33" s="13"/>
      <c r="E33" s="13"/>
      <c r="F33" s="8"/>
    </row>
    <row r="34" spans="1:7" ht="15" thickBot="1">
      <c r="A34" s="4" t="s">
        <v>17</v>
      </c>
      <c r="B34" s="5"/>
      <c r="C34" s="6">
        <f>SUM(C4+C8)</f>
        <v>1851617.33</v>
      </c>
      <c r="D34" s="6">
        <f>SUM(D4+D8)</f>
        <v>732410.15999999992</v>
      </c>
      <c r="E34" s="6">
        <f>SUM(E4+E8)</f>
        <v>277619.5</v>
      </c>
      <c r="F34" s="6">
        <f>SUM(C34+D34-E34)</f>
        <v>2306407.9900000002</v>
      </c>
      <c r="G34" s="10"/>
    </row>
    <row r="35" spans="1:7">
      <c r="A35" s="14"/>
      <c r="C35" s="10"/>
      <c r="D35" s="10"/>
      <c r="E35" s="10"/>
      <c r="F35" s="10"/>
    </row>
  </sheetData>
  <mergeCells count="1">
    <mergeCell ref="A1:F1"/>
  </mergeCells>
  <pageMargins left="0.70000004768371604" right="0.70000004768371604" top="0.75" bottom="0.75" header="0.30000001192092901" footer="0.30000001192092901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8"/>
  <sheetViews>
    <sheetView workbookViewId="0">
      <selection activeCell="B6" sqref="B6"/>
    </sheetView>
  </sheetViews>
  <sheetFormatPr defaultRowHeight="14.4"/>
  <sheetData>
    <row r="8" spans="3:3">
      <c r="C8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asd</cp:lastModifiedBy>
  <cp:lastPrinted>2025-07-15T10:42:00Z</cp:lastPrinted>
  <dcterms:created xsi:type="dcterms:W3CDTF">2024-12-05T16:13:46Z</dcterms:created>
  <dcterms:modified xsi:type="dcterms:W3CDTF">2025-07-15T11:37:13Z</dcterms:modified>
</cp:coreProperties>
</file>